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ржевка" sheetId="1" r:id="rId1"/>
  </sheets>
  <definedNames>
    <definedName name="_xlnm.Print_Area" localSheetId="0">ржевка!$A$1:$U$78</definedName>
  </definedName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23" i="1"/>
  <c r="U66"/>
  <c r="U67" s="1"/>
  <c r="T66"/>
  <c r="T67" s="1"/>
  <c r="S66"/>
  <c r="S67" s="1"/>
  <c r="Q66"/>
  <c r="Q67" s="1"/>
  <c r="P66"/>
  <c r="P67" s="1"/>
  <c r="O66"/>
  <c r="N66"/>
  <c r="N67" s="1"/>
  <c r="M66"/>
  <c r="M67" s="1"/>
  <c r="L66"/>
  <c r="K66"/>
  <c r="K67" s="1"/>
  <c r="J66"/>
  <c r="J67" s="1"/>
  <c r="I66"/>
  <c r="I67" s="1"/>
  <c r="H66"/>
  <c r="H67" s="1"/>
  <c r="G66"/>
  <c r="G67" s="1"/>
  <c r="F66"/>
  <c r="F67" s="1"/>
  <c r="D66"/>
  <c r="D67" s="1"/>
  <c r="C66"/>
  <c r="C67" s="1"/>
  <c r="B66"/>
  <c r="B67" s="1"/>
  <c r="R65"/>
  <c r="R64"/>
  <c r="R63"/>
  <c r="R62"/>
  <c r="R61"/>
  <c r="R60"/>
  <c r="R59"/>
  <c r="R58"/>
  <c r="R57"/>
  <c r="R56"/>
  <c r="R55"/>
  <c r="R54"/>
  <c r="R53"/>
  <c r="R52"/>
  <c r="R51"/>
  <c r="R50"/>
  <c r="R66" s="1"/>
  <c r="R67" s="1"/>
  <c r="E44"/>
  <c r="E66" s="1"/>
  <c r="E35"/>
  <c r="U23"/>
  <c r="T23"/>
  <c r="S23"/>
  <c r="R23"/>
  <c r="Q23"/>
  <c r="P23"/>
  <c r="N23"/>
  <c r="M23"/>
  <c r="L23"/>
  <c r="K23"/>
  <c r="J23"/>
  <c r="I23"/>
  <c r="H23"/>
  <c r="B23"/>
  <c r="O18"/>
  <c r="O23" s="1"/>
  <c r="O67" s="1"/>
  <c r="N14"/>
  <c r="L14"/>
  <c r="L67" s="1"/>
  <c r="H14"/>
  <c r="B14"/>
</calcChain>
</file>

<file path=xl/sharedStrings.xml><?xml version="1.0" encoding="utf-8"?>
<sst xmlns="http://schemas.openxmlformats.org/spreadsheetml/2006/main" count="103" uniqueCount="71">
  <si>
    <t>Наименование организации или имущества</t>
  </si>
  <si>
    <t>Объекты недвижимости</t>
  </si>
  <si>
    <t>Балансовая стоимость имущества, руб</t>
  </si>
  <si>
    <t>Остаточная стоимость имущества, руб</t>
  </si>
  <si>
    <t>всего</t>
  </si>
  <si>
    <t>в том числе</t>
  </si>
  <si>
    <t>Количество, шт.</t>
  </si>
  <si>
    <t>Общая площадь, кв.м</t>
  </si>
  <si>
    <t>недвижимое</t>
  </si>
  <si>
    <t>движимое</t>
  </si>
  <si>
    <t>жилой фонд</t>
  </si>
  <si>
    <t>земельные участки</t>
  </si>
  <si>
    <t>особо ценное</t>
  </si>
  <si>
    <t>иное</t>
  </si>
  <si>
    <t>Раздел I Предприятия</t>
  </si>
  <si>
    <t>Итого:</t>
  </si>
  <si>
    <t>Раздел II Учреждения</t>
  </si>
  <si>
    <t>МКУ "Ржевская АХС"</t>
  </si>
  <si>
    <t>Раздел III Органы местного самоуправления, отраслевые, функциональные органы администрации</t>
  </si>
  <si>
    <t>Раздел IV Муниципальные органы</t>
  </si>
  <si>
    <t>Земское собрание</t>
  </si>
  <si>
    <t>Администрация Ржевского сельского поселения</t>
  </si>
  <si>
    <t>Нежилое здание  (административное)</t>
  </si>
  <si>
    <t>Нежилое здание -сарай</t>
  </si>
  <si>
    <t xml:space="preserve">                                                                            Итого:</t>
  </si>
  <si>
    <t>Раздел V Имущество, не закрепленное за муниципальными предприятиями и учреждениями (имущество казны)</t>
  </si>
  <si>
    <t>Дорога подъездная к СПК "Заветы Ильича"</t>
  </si>
  <si>
    <t>Дорога автомобильная с.Ржевка</t>
  </si>
  <si>
    <t>Дорога автомобильнаяс.Ржевка</t>
  </si>
  <si>
    <t>Дорога автомобильная сМартынцы</t>
  </si>
  <si>
    <t>Дорога автомобильная х.Никитин</t>
  </si>
  <si>
    <t>Дорога автомобильная с.Копанки</t>
  </si>
  <si>
    <t>Нежилое здание  (Ржевский дом культуры)</t>
  </si>
  <si>
    <t>Нежилое зпомещение (котельная Ржевского дома культуры)</t>
  </si>
  <si>
    <t>Нежилое здание  (Копанской дом культуры)</t>
  </si>
  <si>
    <t>Нежилое здание  (Мартынцовский дом культуры)</t>
  </si>
  <si>
    <t>Часть жилого дома</t>
  </si>
  <si>
    <t>Часть нежилого здания (ФАП)</t>
  </si>
  <si>
    <t>Часть нежилого здания (школа)</t>
  </si>
  <si>
    <t>Здание- Котельная Копанского СК</t>
  </si>
  <si>
    <t>Метал.ограждение Парка  "Искра"</t>
  </si>
  <si>
    <t>Метал.ограждение кладбища с.Ржевка</t>
  </si>
  <si>
    <t>Дорожка тротуарная  в парке "Искра"</t>
  </si>
  <si>
    <t>Прочее движимое имущество казны</t>
  </si>
  <si>
    <t>Земельный участок-земли населенных пунктов 31:24:0501001:144</t>
  </si>
  <si>
    <t>Земельный участок-земли населенных пунктов для размещения здания с.Ржевка ул.Центральная 3а 31:24:0505004:133</t>
  </si>
  <si>
    <t>Земельный участок-земли населенных пунктов(паи) 31:24:0000000:993</t>
  </si>
  <si>
    <t>Земельный участок-земли населенных пунктов(паи) 31:24:0502001:54</t>
  </si>
  <si>
    <t>Земельный участок-земли населенных пунктов для размещения здания с.Ржевка ул.Мира 14 31:24:0505004:103</t>
  </si>
  <si>
    <t>Земельный участок-земли населенных пунктов для размещения здания с.Мартынцы, ул.Солнечная 31:24:0503002:85</t>
  </si>
  <si>
    <t>Земельный участок-земли населенных пунктов для размещения здания с.Мартынцы, ул.Солнечная 31:24:0503002:130</t>
  </si>
  <si>
    <t>Земельный участок-земли населенных пунктов для размещения здания с.Мартынцы, ул.Солнечная 31:24:0503002:86</t>
  </si>
  <si>
    <t>Земельный участок-земли населенных пунктов 31:24:0505004:131</t>
  </si>
  <si>
    <t>Земли сельскохозяйственного назначения пл. 82000 м2 кад.номер:31:24:0000000:417 в грани цах СПК "Заветы Ильича</t>
  </si>
  <si>
    <t>Земли нас.пунктов- историко-культурная деятельность пл. 282 м2 кад.номер:31:24:0505004:146 с.Ржевка</t>
  </si>
  <si>
    <t>Земельный участок-земли населенных пунктов 31:24:0501001:69</t>
  </si>
  <si>
    <t>Земельный участок-земли населенных пунктов 31:24:0503001:42</t>
  </si>
  <si>
    <t>Земельный участок-земли населенных пунктов 31:24:0505002:125</t>
  </si>
  <si>
    <t>Земельный участок-земли населенных пунктов 31:24:0504001:46</t>
  </si>
  <si>
    <t>Земельный участок-земли населенных пунктов для размещения здания с.Ржевка ул.Мира 6/1  31:24:0505006:78</t>
  </si>
  <si>
    <t>ВСЕГО по муниципальному образованию:</t>
  </si>
  <si>
    <t>2043,4 кв.м.   11363 м.</t>
  </si>
  <si>
    <r>
      <rPr>
        <sz val="9"/>
        <rFont val="Arial Cyr"/>
        <charset val="1"/>
      </rPr>
      <t xml:space="preserve">     </t>
    </r>
    <r>
      <rPr>
        <b/>
        <i/>
        <u/>
        <sz val="9"/>
        <rFont val="Arial Cyr"/>
        <charset val="1"/>
      </rPr>
      <t>Справочно:</t>
    </r>
    <r>
      <rPr>
        <sz val="9"/>
        <rFont val="Arial Cyr"/>
        <charset val="1"/>
      </rPr>
      <t xml:space="preserve"> Общая численность работающих в муниципальных предприятиях и учреждениях (сумма показателей среднесписочной численности персонала по форме№3) - _4 чел.</t>
    </r>
  </si>
  <si>
    <t>площ</t>
  </si>
  <si>
    <t>Глава администрации                                                                                                                                                                                       Шестаков С.А.</t>
  </si>
  <si>
    <t>(наименование должности руководителя)                                М.П.                                            (подпись)                                                                                                (Ф.И.О.)</t>
  </si>
  <si>
    <t>Главный специалист                                                                                                                                                                                         Улезько Н.С.</t>
  </si>
  <si>
    <t>(наименование должности гл.бухгалтера)                                                                                    (подпись)                                                                                                (Ф.И.О.)</t>
  </si>
  <si>
    <t>Улезько Н.С.                        84722218017</t>
  </si>
  <si>
    <t xml:space="preserve">                             (Ф.И.О.)</t>
  </si>
  <si>
    <r>
      <t xml:space="preserve">СВОДНЫЙ РЕЕСТР МУНИЦИПАЛЬНОГО ИМУЩЕСТВА (акций, долей хозяйственных обществ),
являющегося собственностью муниципального образования
Ржевское  сельское поселение муниципального района "Ровеньский район" Белгородской области
</t>
    </r>
    <r>
      <rPr>
        <b/>
        <vertAlign val="superscript"/>
        <sz val="8"/>
        <rFont val="Arial Cyr"/>
        <charset val="1"/>
      </rPr>
      <t xml:space="preserve">(наименование городского округа, района, городского, сельского поселения)
</t>
    </r>
    <r>
      <rPr>
        <b/>
        <sz val="8"/>
        <rFont val="Arial Cyr"/>
        <charset val="1"/>
      </rPr>
      <t>по состоянию на 01.01.2023 г.</t>
    </r>
  </si>
</sst>
</file>

<file path=xl/styles.xml><?xml version="1.0" encoding="utf-8"?>
<styleSheet xmlns="http://schemas.openxmlformats.org/spreadsheetml/2006/main">
  <fonts count="15">
    <font>
      <sz val="10"/>
      <color rgb="FF000000"/>
      <name val="Arial Cyr"/>
      <charset val="1"/>
    </font>
    <font>
      <sz val="8"/>
      <name val="Arial Cyr"/>
      <charset val="1"/>
    </font>
    <font>
      <b/>
      <sz val="8"/>
      <name val="Arial Cyr"/>
      <charset val="1"/>
    </font>
    <font>
      <b/>
      <vertAlign val="superscript"/>
      <sz val="8"/>
      <name val="Arial Cyr"/>
      <charset val="1"/>
    </font>
    <font>
      <b/>
      <i/>
      <sz val="10"/>
      <name val="Arial Cyr"/>
      <charset val="1"/>
    </font>
    <font>
      <sz val="8"/>
      <color rgb="FFFF0000"/>
      <name val="Arial Cyr"/>
      <charset val="1"/>
    </font>
    <font>
      <sz val="8"/>
      <color rgb="FF000000"/>
      <name val="Arial Cyr"/>
      <charset val="1"/>
    </font>
    <font>
      <sz val="8"/>
      <color rgb="FF302709"/>
      <name val="Arial Cyr"/>
      <charset val="1"/>
    </font>
    <font>
      <b/>
      <i/>
      <sz val="10"/>
      <color rgb="FF000000"/>
      <name val="Arial Cyr"/>
      <charset val="1"/>
    </font>
    <font>
      <b/>
      <sz val="8"/>
      <color rgb="FF000000"/>
      <name val="Arial Cyr"/>
      <charset val="1"/>
    </font>
    <font>
      <sz val="9"/>
      <name val="Arial Cyr"/>
      <charset val="1"/>
    </font>
    <font>
      <b/>
      <i/>
      <u/>
      <sz val="9"/>
      <name val="Arial Cyr"/>
      <charset val="1"/>
    </font>
    <font>
      <sz val="11"/>
      <name val="Arial Cyr"/>
      <charset val="1"/>
    </font>
    <font>
      <sz val="9"/>
      <color rgb="FF342A06"/>
      <name val="Arial Cyr"/>
      <charset val="1"/>
    </font>
    <font>
      <sz val="11"/>
      <color rgb="FF342A06"/>
      <name val="Arial Cyr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D7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D7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3" fillId="0" borderId="0" xfId="0" applyFont="1" applyBorder="1"/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0" fillId="0" borderId="0" xfId="0" applyFont="1"/>
    <xf numFmtId="0" fontId="1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/>
    <xf numFmtId="0" fontId="14" fillId="2" borderId="0" xfId="0" applyFont="1" applyFill="1"/>
    <xf numFmtId="0" fontId="14" fillId="4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42A06"/>
      <rgbColor rgb="FF993300"/>
      <rgbColor rgb="FF993366"/>
      <rgbColor rgb="FF333399"/>
      <rgbColor rgb="FF30270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1048576"/>
  <sheetViews>
    <sheetView tabSelected="1" view="pageBreakPreview" topLeftCell="A52" zoomScale="60" zoomScaleNormal="75" workbookViewId="0">
      <selection activeCell="S59" sqref="S59"/>
    </sheetView>
  </sheetViews>
  <sheetFormatPr defaultRowHeight="12.75"/>
  <cols>
    <col min="1" max="1" width="39.28515625" style="11" customWidth="1"/>
    <col min="2" max="2" width="10.42578125" style="11" customWidth="1"/>
    <col min="3" max="3" width="8.140625" style="11" customWidth="1"/>
    <col min="4" max="4" width="8.7109375" style="11" customWidth="1"/>
    <col min="5" max="5" width="11.5703125" style="11" customWidth="1"/>
    <col min="6" max="6" width="6.7109375" style="11" customWidth="1"/>
    <col min="7" max="7" width="12.42578125" style="11" customWidth="1"/>
    <col min="8" max="8" width="12.5703125" style="11" customWidth="1"/>
    <col min="9" max="9" width="12.28515625" style="12" customWidth="1"/>
    <col min="10" max="10" width="9.140625" style="12" customWidth="1"/>
    <col min="11" max="11" width="12.7109375" style="11" customWidth="1"/>
    <col min="12" max="12" width="11.5703125" style="12"/>
    <col min="13" max="13" width="9.140625" style="11" customWidth="1"/>
    <col min="14" max="14" width="14.85546875" style="11" customWidth="1"/>
    <col min="15" max="16" width="13" style="11" customWidth="1"/>
    <col min="17" max="17" width="9.140625" style="11" customWidth="1"/>
    <col min="18" max="18" width="15.140625" style="12" customWidth="1"/>
    <col min="19" max="19" width="11.7109375" style="11" customWidth="1"/>
    <col min="20" max="20" width="9.140625" style="11" customWidth="1"/>
    <col min="21" max="21" width="12" style="11" customWidth="1"/>
    <col min="22" max="255" width="9" style="11" customWidth="1"/>
    <col min="256" max="1022" width="9" customWidth="1"/>
    <col min="1023" max="1025" width="11.5703125"/>
  </cols>
  <sheetData>
    <row r="1" spans="1:21" ht="20.100000000000001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63.4" customHeight="1">
      <c r="A2" s="9" t="s">
        <v>70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11.25" customHeight="1">
      <c r="A3" s="8" t="s">
        <v>0</v>
      </c>
      <c r="B3" s="8" t="s">
        <v>1</v>
      </c>
      <c r="C3" s="8"/>
      <c r="D3" s="8"/>
      <c r="E3" s="8"/>
      <c r="F3" s="8"/>
      <c r="G3" s="8"/>
      <c r="H3" s="8" t="s">
        <v>2</v>
      </c>
      <c r="I3" s="8"/>
      <c r="J3" s="8"/>
      <c r="K3" s="8"/>
      <c r="L3" s="8"/>
      <c r="M3" s="8"/>
      <c r="N3" s="8"/>
      <c r="O3" s="8" t="s">
        <v>3</v>
      </c>
      <c r="P3" s="8"/>
      <c r="Q3" s="8"/>
      <c r="R3" s="8"/>
      <c r="S3" s="8"/>
      <c r="T3" s="8"/>
      <c r="U3" s="8"/>
    </row>
    <row r="4" spans="1:21" ht="11.25" customHeight="1">
      <c r="A4" s="8"/>
      <c r="B4" s="8"/>
      <c r="C4" s="8"/>
      <c r="D4" s="8"/>
      <c r="E4" s="8"/>
      <c r="F4" s="8"/>
      <c r="G4" s="8"/>
      <c r="H4" s="8" t="s">
        <v>4</v>
      </c>
      <c r="I4" s="8" t="s">
        <v>5</v>
      </c>
      <c r="J4" s="8"/>
      <c r="K4" s="8"/>
      <c r="L4" s="8"/>
      <c r="M4" s="8"/>
      <c r="N4" s="8"/>
      <c r="O4" s="8" t="s">
        <v>4</v>
      </c>
      <c r="P4" s="8" t="s">
        <v>5</v>
      </c>
      <c r="Q4" s="8"/>
      <c r="R4" s="8"/>
      <c r="S4" s="8"/>
      <c r="T4" s="8"/>
      <c r="U4" s="8"/>
    </row>
    <row r="5" spans="1:21" ht="11.25" customHeight="1">
      <c r="A5" s="8"/>
      <c r="B5" s="8" t="s">
        <v>6</v>
      </c>
      <c r="C5" s="8"/>
      <c r="D5" s="8"/>
      <c r="E5" s="8" t="s">
        <v>7</v>
      </c>
      <c r="F5" s="8"/>
      <c r="G5" s="8"/>
      <c r="H5" s="8"/>
      <c r="I5" s="7" t="s">
        <v>8</v>
      </c>
      <c r="J5" s="7"/>
      <c r="K5" s="7"/>
      <c r="L5" s="8" t="s">
        <v>9</v>
      </c>
      <c r="M5" s="8"/>
      <c r="N5" s="8"/>
      <c r="O5" s="8"/>
      <c r="P5" s="8" t="s">
        <v>8</v>
      </c>
      <c r="Q5" s="8"/>
      <c r="R5" s="8"/>
      <c r="S5" s="8" t="s">
        <v>9</v>
      </c>
      <c r="T5" s="8"/>
      <c r="U5" s="8"/>
    </row>
    <row r="6" spans="1:21" ht="11.25" customHeight="1">
      <c r="A6" s="8"/>
      <c r="B6" s="8" t="s">
        <v>4</v>
      </c>
      <c r="C6" s="8" t="s">
        <v>5</v>
      </c>
      <c r="D6" s="8"/>
      <c r="E6" s="8" t="s">
        <v>4</v>
      </c>
      <c r="F6" s="8" t="s">
        <v>5</v>
      </c>
      <c r="G6" s="8"/>
      <c r="H6" s="8"/>
      <c r="I6" s="7" t="s">
        <v>4</v>
      </c>
      <c r="J6" s="7" t="s">
        <v>5</v>
      </c>
      <c r="K6" s="7"/>
      <c r="L6" s="7" t="s">
        <v>4</v>
      </c>
      <c r="M6" s="8" t="s">
        <v>5</v>
      </c>
      <c r="N6" s="8"/>
      <c r="O6" s="8"/>
      <c r="P6" s="8" t="s">
        <v>4</v>
      </c>
      <c r="Q6" s="8" t="s">
        <v>5</v>
      </c>
      <c r="R6" s="8"/>
      <c r="S6" s="8" t="s">
        <v>4</v>
      </c>
      <c r="T6" s="8" t="s">
        <v>5</v>
      </c>
      <c r="U6" s="8"/>
    </row>
    <row r="7" spans="1:21" ht="22.5">
      <c r="A7" s="8"/>
      <c r="B7" s="8"/>
      <c r="C7" s="13" t="s">
        <v>10</v>
      </c>
      <c r="D7" s="13" t="s">
        <v>11</v>
      </c>
      <c r="E7" s="8"/>
      <c r="F7" s="13" t="s">
        <v>10</v>
      </c>
      <c r="G7" s="13" t="s">
        <v>11</v>
      </c>
      <c r="H7" s="8"/>
      <c r="I7" s="7"/>
      <c r="J7" s="14" t="s">
        <v>10</v>
      </c>
      <c r="K7" s="13" t="s">
        <v>11</v>
      </c>
      <c r="L7" s="7"/>
      <c r="M7" s="13" t="s">
        <v>12</v>
      </c>
      <c r="N7" s="13" t="s">
        <v>13</v>
      </c>
      <c r="O7" s="8"/>
      <c r="P7" s="8"/>
      <c r="Q7" s="13" t="s">
        <v>10</v>
      </c>
      <c r="R7" s="14" t="s">
        <v>11</v>
      </c>
      <c r="S7" s="8"/>
      <c r="T7" s="13" t="s">
        <v>12</v>
      </c>
      <c r="U7" s="13" t="s">
        <v>13</v>
      </c>
    </row>
    <row r="8" spans="1:21">
      <c r="A8" s="13">
        <v>2</v>
      </c>
      <c r="B8" s="13">
        <v>3</v>
      </c>
      <c r="C8" s="13">
        <v>4</v>
      </c>
      <c r="D8" s="13">
        <v>5</v>
      </c>
      <c r="E8" s="13">
        <v>6</v>
      </c>
      <c r="F8" s="13">
        <v>7</v>
      </c>
      <c r="G8" s="13">
        <v>8</v>
      </c>
      <c r="H8" s="13">
        <v>9</v>
      </c>
      <c r="I8" s="14">
        <v>10</v>
      </c>
      <c r="J8" s="14">
        <v>11</v>
      </c>
      <c r="K8" s="13">
        <v>12</v>
      </c>
      <c r="L8" s="14">
        <v>13</v>
      </c>
      <c r="M8" s="13">
        <v>14</v>
      </c>
      <c r="N8" s="13">
        <v>15</v>
      </c>
      <c r="O8" s="13">
        <v>16</v>
      </c>
      <c r="P8" s="13">
        <v>17</v>
      </c>
      <c r="Q8" s="13">
        <v>18</v>
      </c>
      <c r="R8" s="14">
        <v>19</v>
      </c>
      <c r="S8" s="13">
        <v>20</v>
      </c>
      <c r="T8" s="13">
        <v>21</v>
      </c>
      <c r="U8" s="13">
        <v>22</v>
      </c>
    </row>
    <row r="9" spans="1:21">
      <c r="A9" s="13" t="s">
        <v>14</v>
      </c>
      <c r="B9" s="13"/>
      <c r="C9" s="13"/>
      <c r="D9" s="13"/>
      <c r="E9" s="13"/>
      <c r="F9" s="13"/>
      <c r="G9" s="13"/>
      <c r="H9" s="13"/>
      <c r="I9" s="14"/>
      <c r="J9" s="14"/>
      <c r="K9" s="13"/>
      <c r="L9" s="14"/>
      <c r="M9" s="13"/>
      <c r="N9" s="13"/>
      <c r="O9" s="13"/>
      <c r="P9" s="13"/>
      <c r="Q9" s="13"/>
      <c r="R9" s="14"/>
      <c r="S9" s="13"/>
      <c r="T9" s="13"/>
      <c r="U9" s="13"/>
    </row>
    <row r="10" spans="1:21">
      <c r="A10" s="15" t="s">
        <v>15</v>
      </c>
      <c r="B10" s="13"/>
      <c r="C10" s="13"/>
      <c r="D10" s="13"/>
      <c r="E10" s="13"/>
      <c r="F10" s="13"/>
      <c r="G10" s="13"/>
      <c r="H10" s="13"/>
      <c r="I10" s="14"/>
      <c r="J10" s="14"/>
      <c r="K10" s="13"/>
      <c r="L10" s="14"/>
      <c r="M10" s="13"/>
      <c r="N10" s="13"/>
      <c r="O10" s="13"/>
      <c r="P10" s="13"/>
      <c r="Q10" s="13"/>
      <c r="R10" s="14"/>
      <c r="S10" s="13"/>
      <c r="T10" s="13"/>
      <c r="U10" s="13"/>
    </row>
    <row r="11" spans="1:21">
      <c r="A11" s="13" t="s">
        <v>16</v>
      </c>
      <c r="B11" s="13"/>
      <c r="C11" s="13"/>
      <c r="D11" s="13"/>
      <c r="E11" s="13"/>
      <c r="F11" s="13"/>
      <c r="G11" s="13"/>
      <c r="H11" s="13"/>
      <c r="I11" s="14"/>
      <c r="J11" s="14"/>
      <c r="K11" s="13"/>
      <c r="L11" s="14"/>
      <c r="M11" s="13"/>
      <c r="N11" s="13"/>
      <c r="O11" s="13"/>
      <c r="P11" s="13"/>
      <c r="Q11" s="13"/>
      <c r="R11" s="14"/>
      <c r="S11" s="13"/>
      <c r="T11" s="13"/>
      <c r="U11" s="13"/>
    </row>
    <row r="12" spans="1:21">
      <c r="A12" s="13" t="s">
        <v>17</v>
      </c>
      <c r="B12" s="13">
        <v>1</v>
      </c>
      <c r="C12" s="13"/>
      <c r="D12" s="13"/>
      <c r="E12" s="13"/>
      <c r="F12" s="13"/>
      <c r="G12" s="13"/>
      <c r="H12" s="13">
        <v>200760</v>
      </c>
      <c r="I12" s="14">
        <v>0</v>
      </c>
      <c r="J12" s="14"/>
      <c r="K12" s="13"/>
      <c r="L12" s="16">
        <v>200760</v>
      </c>
      <c r="M12" s="17"/>
      <c r="N12" s="17">
        <v>200760</v>
      </c>
      <c r="O12" s="17">
        <v>0</v>
      </c>
      <c r="P12" s="17">
        <v>0</v>
      </c>
      <c r="Q12" s="17"/>
      <c r="R12" s="16"/>
      <c r="S12" s="17">
        <v>0</v>
      </c>
      <c r="T12" s="17"/>
      <c r="U12" s="13"/>
    </row>
    <row r="13" spans="1:21">
      <c r="A13" s="13"/>
      <c r="B13" s="13"/>
      <c r="C13" s="13"/>
      <c r="D13" s="13"/>
      <c r="E13" s="13"/>
      <c r="F13" s="13"/>
      <c r="G13" s="13"/>
      <c r="H13" s="13"/>
      <c r="I13" s="14"/>
      <c r="J13" s="14"/>
      <c r="K13" s="13"/>
      <c r="L13" s="16"/>
      <c r="M13" s="17"/>
      <c r="N13" s="17"/>
      <c r="O13" s="17"/>
      <c r="P13" s="17"/>
      <c r="Q13" s="17"/>
      <c r="R13" s="16"/>
      <c r="S13" s="17"/>
      <c r="T13" s="17"/>
      <c r="U13" s="13"/>
    </row>
    <row r="14" spans="1:21" s="23" customFormat="1">
      <c r="A14" s="18" t="s">
        <v>15</v>
      </c>
      <c r="B14" s="19">
        <f>SUM(B12)</f>
        <v>1</v>
      </c>
      <c r="C14" s="19"/>
      <c r="D14" s="19"/>
      <c r="E14" s="19"/>
      <c r="F14" s="19"/>
      <c r="G14" s="19"/>
      <c r="H14" s="19">
        <f>SUM(H12)</f>
        <v>200760</v>
      </c>
      <c r="I14" s="20"/>
      <c r="J14" s="20"/>
      <c r="K14" s="19"/>
      <c r="L14" s="21">
        <f>SUM(L12)</f>
        <v>200760</v>
      </c>
      <c r="M14" s="22"/>
      <c r="N14" s="17">
        <f>N12</f>
        <v>200760</v>
      </c>
      <c r="O14" s="22">
        <v>0</v>
      </c>
      <c r="P14" s="22"/>
      <c r="Q14" s="22"/>
      <c r="R14" s="21"/>
      <c r="S14" s="22">
        <v>0</v>
      </c>
      <c r="T14" s="22"/>
      <c r="U14" s="19"/>
    </row>
    <row r="15" spans="1:21" ht="35.25" customHeight="1">
      <c r="A15" s="13" t="s">
        <v>18</v>
      </c>
      <c r="B15" s="13"/>
      <c r="C15" s="13"/>
      <c r="D15" s="13"/>
      <c r="E15" s="13"/>
      <c r="F15" s="13"/>
      <c r="G15" s="13"/>
      <c r="H15" s="13"/>
      <c r="I15" s="14"/>
      <c r="J15" s="14"/>
      <c r="K15" s="13"/>
      <c r="L15" s="16"/>
      <c r="M15" s="17"/>
      <c r="N15" s="17"/>
      <c r="O15" s="17"/>
      <c r="P15" s="17"/>
      <c r="Q15" s="17"/>
      <c r="R15" s="16"/>
      <c r="S15" s="17"/>
      <c r="T15" s="17"/>
      <c r="U15" s="13"/>
    </row>
    <row r="16" spans="1:21">
      <c r="A16" s="13" t="s">
        <v>19</v>
      </c>
      <c r="B16" s="13"/>
      <c r="C16" s="13"/>
      <c r="D16" s="13"/>
      <c r="E16" s="13"/>
      <c r="F16" s="13"/>
      <c r="G16" s="13"/>
      <c r="H16" s="13"/>
      <c r="I16" s="14"/>
      <c r="J16" s="14"/>
      <c r="K16" s="13"/>
      <c r="L16" s="16"/>
      <c r="M16" s="17"/>
      <c r="N16" s="17"/>
      <c r="O16" s="17"/>
      <c r="P16" s="17"/>
      <c r="Q16" s="17"/>
      <c r="R16" s="16"/>
      <c r="S16" s="17"/>
      <c r="T16" s="17"/>
      <c r="U16" s="13"/>
    </row>
    <row r="17" spans="1:21">
      <c r="A17" s="13" t="s">
        <v>20</v>
      </c>
      <c r="B17" s="13"/>
      <c r="C17" s="13"/>
      <c r="D17" s="13"/>
      <c r="E17" s="13"/>
      <c r="F17" s="13"/>
      <c r="G17" s="13"/>
      <c r="H17" s="13"/>
      <c r="I17" s="14"/>
      <c r="J17" s="14"/>
      <c r="K17" s="13"/>
      <c r="L17" s="16"/>
      <c r="M17" s="17"/>
      <c r="N17" s="17"/>
      <c r="O17" s="17"/>
      <c r="P17" s="17"/>
      <c r="Q17" s="24"/>
      <c r="R17" s="16"/>
      <c r="S17" s="17"/>
      <c r="T17" s="17"/>
      <c r="U17" s="13"/>
    </row>
    <row r="18" spans="1:21" s="29" customFormat="1" ht="11.25">
      <c r="A18" s="25" t="s">
        <v>21</v>
      </c>
      <c r="B18" s="25"/>
      <c r="C18" s="25"/>
      <c r="D18" s="25"/>
      <c r="E18" s="25"/>
      <c r="F18" s="25"/>
      <c r="G18" s="25"/>
      <c r="H18" s="26">
        <v>695981.88</v>
      </c>
      <c r="I18" s="27"/>
      <c r="J18" s="27"/>
      <c r="K18" s="25"/>
      <c r="L18" s="28">
        <v>695981.88</v>
      </c>
      <c r="M18" s="26"/>
      <c r="N18" s="26">
        <v>695981.88</v>
      </c>
      <c r="O18" s="26">
        <f>P18+S18</f>
        <v>10000</v>
      </c>
      <c r="P18" s="26"/>
      <c r="Q18" s="26"/>
      <c r="R18" s="28"/>
      <c r="S18" s="26">
        <v>10000</v>
      </c>
      <c r="T18" s="26"/>
      <c r="U18" s="25">
        <v>10000</v>
      </c>
    </row>
    <row r="19" spans="1:21">
      <c r="A19" s="13" t="s">
        <v>22</v>
      </c>
      <c r="B19" s="13">
        <v>1</v>
      </c>
      <c r="C19" s="13"/>
      <c r="D19" s="13"/>
      <c r="E19" s="13">
        <v>147.19999999999999</v>
      </c>
      <c r="F19" s="13"/>
      <c r="G19" s="13"/>
      <c r="H19" s="17">
        <v>785781</v>
      </c>
      <c r="I19" s="16">
        <v>785781</v>
      </c>
      <c r="J19" s="14"/>
      <c r="K19" s="13"/>
      <c r="L19" s="16"/>
      <c r="M19" s="17"/>
      <c r="N19" s="17"/>
      <c r="O19" s="17"/>
      <c r="P19" s="17"/>
      <c r="Q19" s="17"/>
      <c r="R19" s="28"/>
      <c r="S19" s="17"/>
      <c r="T19" s="17"/>
      <c r="U19" s="13"/>
    </row>
    <row r="20" spans="1:21">
      <c r="A20" s="13" t="s">
        <v>23</v>
      </c>
      <c r="B20" s="13">
        <v>1</v>
      </c>
      <c r="C20" s="13"/>
      <c r="D20" s="13"/>
      <c r="E20" s="13">
        <v>24.9</v>
      </c>
      <c r="F20" s="13"/>
      <c r="G20" s="13"/>
      <c r="H20" s="17">
        <v>60769</v>
      </c>
      <c r="I20" s="16">
        <v>60769</v>
      </c>
      <c r="J20" s="14"/>
      <c r="K20" s="13"/>
      <c r="L20" s="16"/>
      <c r="M20" s="17"/>
      <c r="N20" s="17"/>
      <c r="O20" s="17"/>
      <c r="P20" s="17"/>
      <c r="Q20" s="17"/>
      <c r="R20" s="28"/>
      <c r="S20" s="17"/>
      <c r="T20" s="17"/>
      <c r="U20" s="13"/>
    </row>
    <row r="21" spans="1:21" s="12" customFormat="1" ht="7.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3"/>
      <c r="L21" s="16"/>
      <c r="M21" s="16"/>
      <c r="N21" s="16"/>
      <c r="O21" s="17"/>
      <c r="P21" s="16"/>
      <c r="Q21" s="16"/>
      <c r="R21" s="16"/>
      <c r="S21" s="17"/>
      <c r="T21" s="16"/>
      <c r="U21" s="14"/>
    </row>
    <row r="22" spans="1:21" s="12" customFormat="1" ht="7.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3"/>
      <c r="L22" s="16"/>
      <c r="M22" s="16"/>
      <c r="N22" s="16"/>
      <c r="O22" s="17"/>
      <c r="P22" s="16"/>
      <c r="Q22" s="16"/>
      <c r="R22" s="16"/>
      <c r="S22" s="17"/>
      <c r="T22" s="16"/>
      <c r="U22" s="14"/>
    </row>
    <row r="23" spans="1:21" s="32" customFormat="1" ht="25.5">
      <c r="A23" s="30" t="s">
        <v>24</v>
      </c>
      <c r="B23" s="30">
        <f>B18+B19+B20+B21+B22</f>
        <v>2</v>
      </c>
      <c r="C23" s="30"/>
      <c r="D23" s="31"/>
      <c r="E23" s="30">
        <f>E19+E20</f>
        <v>172.1</v>
      </c>
      <c r="F23" s="30"/>
      <c r="G23" s="31"/>
      <c r="H23" s="30">
        <f t="shared" ref="H23:U23" si="0">H17+H18+H19+H20</f>
        <v>1542531.88</v>
      </c>
      <c r="I23" s="30">
        <f t="shared" si="0"/>
        <v>846550</v>
      </c>
      <c r="J23" s="30">
        <f t="shared" si="0"/>
        <v>0</v>
      </c>
      <c r="K23" s="30">
        <f t="shared" si="0"/>
        <v>0</v>
      </c>
      <c r="L23" s="30">
        <f t="shared" si="0"/>
        <v>695981.88</v>
      </c>
      <c r="M23" s="30">
        <f t="shared" si="0"/>
        <v>0</v>
      </c>
      <c r="N23" s="30">
        <f t="shared" si="0"/>
        <v>695981.88</v>
      </c>
      <c r="O23" s="19">
        <f t="shared" si="0"/>
        <v>10000</v>
      </c>
      <c r="P23" s="30">
        <f t="shared" si="0"/>
        <v>0</v>
      </c>
      <c r="Q23" s="30">
        <f t="shared" si="0"/>
        <v>0</v>
      </c>
      <c r="R23" s="30">
        <f t="shared" si="0"/>
        <v>0</v>
      </c>
      <c r="S23" s="19">
        <f t="shared" si="0"/>
        <v>10000</v>
      </c>
      <c r="T23" s="30">
        <f t="shared" si="0"/>
        <v>0</v>
      </c>
      <c r="U23" s="30">
        <f t="shared" si="0"/>
        <v>10000</v>
      </c>
    </row>
    <row r="24" spans="1:21" ht="33.75">
      <c r="A24" s="13" t="s">
        <v>25</v>
      </c>
      <c r="B24" s="13"/>
      <c r="C24" s="13"/>
      <c r="D24" s="13"/>
      <c r="E24" s="13"/>
      <c r="F24" s="13"/>
      <c r="G24" s="13"/>
      <c r="H24" s="13"/>
      <c r="I24" s="14"/>
      <c r="J24" s="14"/>
      <c r="K24" s="13"/>
      <c r="L24" s="14"/>
      <c r="M24" s="13"/>
      <c r="N24" s="13"/>
      <c r="O24" s="13"/>
      <c r="P24" s="13"/>
      <c r="Q24" s="13"/>
      <c r="R24" s="14"/>
      <c r="S24" s="13"/>
      <c r="T24" s="13"/>
      <c r="U24" s="13"/>
    </row>
    <row r="25" spans="1:21">
      <c r="A25" s="13" t="s">
        <v>26</v>
      </c>
      <c r="B25" s="13">
        <v>1</v>
      </c>
      <c r="C25" s="13"/>
      <c r="D25" s="13"/>
      <c r="E25" s="13">
        <v>1763</v>
      </c>
      <c r="F25" s="13"/>
      <c r="G25" s="13"/>
      <c r="H25" s="17">
        <v>5081078.4800000004</v>
      </c>
      <c r="I25" s="16">
        <v>5081078.4800000004</v>
      </c>
      <c r="J25" s="16"/>
      <c r="K25" s="13"/>
      <c r="L25" s="14"/>
      <c r="M25" s="13"/>
      <c r="N25" s="13"/>
      <c r="O25" s="17">
        <v>3810818.48</v>
      </c>
      <c r="P25" s="17">
        <v>3810818.48</v>
      </c>
      <c r="Q25" s="13"/>
      <c r="R25" s="14"/>
      <c r="S25" s="13"/>
      <c r="T25" s="13"/>
      <c r="U25" s="13"/>
    </row>
    <row r="26" spans="1:21">
      <c r="A26" s="13" t="s">
        <v>27</v>
      </c>
      <c r="B26" s="13">
        <v>1</v>
      </c>
      <c r="C26" s="13"/>
      <c r="D26" s="13"/>
      <c r="E26" s="13">
        <v>400</v>
      </c>
      <c r="F26" s="13"/>
      <c r="G26" s="13"/>
      <c r="H26" s="17">
        <v>1193087.3500000001</v>
      </c>
      <c r="I26" s="16">
        <v>1193087.3500000001</v>
      </c>
      <c r="J26" s="16"/>
      <c r="K26" s="13"/>
      <c r="L26" s="14"/>
      <c r="M26" s="13"/>
      <c r="N26" s="13"/>
      <c r="O26" s="17">
        <v>1010146.15</v>
      </c>
      <c r="P26" s="17">
        <v>1010146.15</v>
      </c>
      <c r="Q26" s="13"/>
      <c r="R26" s="14"/>
      <c r="S26" s="13"/>
      <c r="T26" s="13"/>
      <c r="U26" s="13"/>
    </row>
    <row r="27" spans="1:21">
      <c r="A27" s="13" t="s">
        <v>27</v>
      </c>
      <c r="B27" s="13">
        <v>1</v>
      </c>
      <c r="C27" s="13"/>
      <c r="D27" s="13"/>
      <c r="E27" s="13">
        <v>240</v>
      </c>
      <c r="F27" s="13"/>
      <c r="G27" s="13"/>
      <c r="H27" s="17">
        <v>1027470.88</v>
      </c>
      <c r="I27" s="16">
        <v>1027470.88</v>
      </c>
      <c r="J27" s="16"/>
      <c r="K27" s="13"/>
      <c r="L27" s="14"/>
      <c r="M27" s="13"/>
      <c r="N27" s="13"/>
      <c r="O27" s="26">
        <v>937569.88</v>
      </c>
      <c r="P27" s="28">
        <v>937569.88</v>
      </c>
      <c r="Q27" s="13"/>
      <c r="R27" s="14"/>
      <c r="S27" s="13"/>
      <c r="T27" s="13"/>
      <c r="U27" s="13"/>
    </row>
    <row r="28" spans="1:21">
      <c r="A28" s="13" t="s">
        <v>27</v>
      </c>
      <c r="B28" s="13">
        <v>1</v>
      </c>
      <c r="C28" s="13"/>
      <c r="D28" s="13"/>
      <c r="E28" s="13">
        <v>350</v>
      </c>
      <c r="F28" s="13"/>
      <c r="G28" s="13"/>
      <c r="H28" s="17">
        <v>399845</v>
      </c>
      <c r="I28" s="16">
        <v>399845</v>
      </c>
      <c r="J28" s="16"/>
      <c r="K28" s="13"/>
      <c r="L28" s="14"/>
      <c r="M28" s="13"/>
      <c r="N28" s="13"/>
      <c r="O28" s="17">
        <v>399845</v>
      </c>
      <c r="P28" s="17">
        <v>399845</v>
      </c>
      <c r="Q28" s="13"/>
      <c r="R28" s="14"/>
      <c r="S28" s="13"/>
      <c r="T28" s="13"/>
      <c r="U28" s="13"/>
    </row>
    <row r="29" spans="1:21">
      <c r="A29" s="13" t="s">
        <v>28</v>
      </c>
      <c r="B29" s="13">
        <v>1</v>
      </c>
      <c r="C29" s="13"/>
      <c r="D29" s="13"/>
      <c r="E29" s="13">
        <v>350</v>
      </c>
      <c r="F29" s="13"/>
      <c r="G29" s="13"/>
      <c r="H29" s="17">
        <v>1627894</v>
      </c>
      <c r="I29" s="16">
        <v>1627894</v>
      </c>
      <c r="J29" s="16"/>
      <c r="K29" s="13"/>
      <c r="L29" s="14"/>
      <c r="M29" s="13"/>
      <c r="N29" s="13"/>
      <c r="O29" s="17">
        <v>1627894</v>
      </c>
      <c r="P29" s="17">
        <v>1627894</v>
      </c>
      <c r="Q29" s="13"/>
      <c r="R29" s="14"/>
      <c r="S29" s="13"/>
      <c r="T29" s="13"/>
      <c r="U29" s="13"/>
    </row>
    <row r="30" spans="1:21">
      <c r="A30" s="13" t="s">
        <v>28</v>
      </c>
      <c r="B30" s="13">
        <v>1</v>
      </c>
      <c r="C30" s="13"/>
      <c r="D30" s="13"/>
      <c r="E30" s="13">
        <v>600</v>
      </c>
      <c r="F30" s="13"/>
      <c r="G30" s="13"/>
      <c r="H30" s="17">
        <v>2603584.2599999998</v>
      </c>
      <c r="I30" s="16">
        <v>2603584.2599999998</v>
      </c>
      <c r="J30" s="16"/>
      <c r="K30" s="13"/>
      <c r="L30" s="14"/>
      <c r="M30" s="13"/>
      <c r="N30" s="13"/>
      <c r="O30" s="17">
        <v>2298376.7599999998</v>
      </c>
      <c r="P30" s="17">
        <v>2298376.7599999998</v>
      </c>
      <c r="Q30" s="13"/>
      <c r="R30" s="14"/>
      <c r="S30" s="13"/>
      <c r="T30" s="13"/>
      <c r="U30" s="13"/>
    </row>
    <row r="31" spans="1:21">
      <c r="A31" s="13" t="s">
        <v>29</v>
      </c>
      <c r="B31" s="13">
        <v>1</v>
      </c>
      <c r="C31" s="13"/>
      <c r="D31" s="13"/>
      <c r="E31" s="13">
        <v>2192</v>
      </c>
      <c r="F31" s="13"/>
      <c r="G31" s="13"/>
      <c r="H31" s="17">
        <v>7285269.8099999996</v>
      </c>
      <c r="I31" s="16">
        <v>7285269.8099999996</v>
      </c>
      <c r="J31" s="16"/>
      <c r="K31" s="13"/>
      <c r="L31" s="14"/>
      <c r="M31" s="13"/>
      <c r="N31" s="13"/>
      <c r="O31" s="17">
        <v>6647814.8099999996</v>
      </c>
      <c r="P31" s="17">
        <v>6647814.8099999996</v>
      </c>
      <c r="Q31" s="13"/>
      <c r="R31" s="14"/>
      <c r="S31" s="13"/>
      <c r="T31" s="13"/>
      <c r="U31" s="13"/>
    </row>
    <row r="32" spans="1:21">
      <c r="A32" s="13" t="s">
        <v>29</v>
      </c>
      <c r="B32" s="13">
        <v>1</v>
      </c>
      <c r="C32" s="13"/>
      <c r="D32" s="13"/>
      <c r="E32" s="13">
        <v>2600</v>
      </c>
      <c r="F32" s="13"/>
      <c r="G32" s="13"/>
      <c r="H32" s="17">
        <v>7904347.29</v>
      </c>
      <c r="I32" s="16">
        <v>7904347.29</v>
      </c>
      <c r="J32" s="16"/>
      <c r="K32" s="13"/>
      <c r="L32" s="14"/>
      <c r="M32" s="13"/>
      <c r="N32" s="13"/>
      <c r="O32" s="17">
        <v>6179420.1299999999</v>
      </c>
      <c r="P32" s="17">
        <v>6179420.1299999999</v>
      </c>
      <c r="Q32" s="13"/>
      <c r="R32" s="14"/>
      <c r="S32" s="13"/>
      <c r="T32" s="13"/>
      <c r="U32" s="13"/>
    </row>
    <row r="33" spans="1:21">
      <c r="A33" s="13" t="s">
        <v>30</v>
      </c>
      <c r="B33" s="33">
        <v>1</v>
      </c>
      <c r="C33" s="33"/>
      <c r="D33" s="33"/>
      <c r="E33" s="13">
        <v>2637</v>
      </c>
      <c r="F33" s="13"/>
      <c r="G33" s="13"/>
      <c r="H33" s="17">
        <v>11158469.390000001</v>
      </c>
      <c r="I33" s="16">
        <v>11158469.390000001</v>
      </c>
      <c r="J33" s="16"/>
      <c r="K33" s="13"/>
      <c r="L33" s="14"/>
      <c r="M33" s="13"/>
      <c r="N33" s="13"/>
      <c r="O33" s="17">
        <v>10182095.390000001</v>
      </c>
      <c r="P33" s="17">
        <v>10182095.390000001</v>
      </c>
      <c r="Q33" s="13"/>
      <c r="R33" s="14"/>
      <c r="S33" s="13"/>
      <c r="T33" s="13"/>
      <c r="U33" s="33"/>
    </row>
    <row r="34" spans="1:21" ht="14.1" customHeight="1">
      <c r="A34" s="13" t="s">
        <v>31</v>
      </c>
      <c r="B34" s="13">
        <v>1</v>
      </c>
      <c r="C34" s="13"/>
      <c r="D34" s="13"/>
      <c r="E34" s="13">
        <v>231</v>
      </c>
      <c r="F34" s="13"/>
      <c r="G34" s="13"/>
      <c r="H34" s="17">
        <v>837429.18</v>
      </c>
      <c r="I34" s="16">
        <v>837429.18</v>
      </c>
      <c r="J34" s="16"/>
      <c r="K34" s="13"/>
      <c r="L34" s="14"/>
      <c r="M34" s="13"/>
      <c r="N34" s="13"/>
      <c r="O34" s="17">
        <v>764160.18</v>
      </c>
      <c r="P34" s="17">
        <v>764160.18</v>
      </c>
      <c r="Q34" s="13"/>
      <c r="R34" s="14"/>
      <c r="S34" s="13"/>
      <c r="T34" s="13"/>
      <c r="U34" s="13"/>
    </row>
    <row r="35" spans="1:21" s="38" customFormat="1" ht="17.100000000000001" customHeight="1">
      <c r="A35" s="33" t="s">
        <v>15</v>
      </c>
      <c r="B35" s="33">
        <v>10</v>
      </c>
      <c r="C35" s="33"/>
      <c r="D35" s="33"/>
      <c r="E35" s="34">
        <f>E25+E26+E27+E28+E29+E30+E31+E32+E33+E34</f>
        <v>11363</v>
      </c>
      <c r="F35" s="33"/>
      <c r="G35" s="33"/>
      <c r="H35" s="35"/>
      <c r="I35" s="36"/>
      <c r="J35" s="36"/>
      <c r="K35" s="33"/>
      <c r="L35" s="37"/>
      <c r="M35" s="33"/>
      <c r="N35" s="33"/>
      <c r="O35" s="35"/>
      <c r="P35" s="35"/>
      <c r="Q35" s="33"/>
      <c r="R35" s="37"/>
      <c r="S35" s="33"/>
      <c r="T35" s="33"/>
      <c r="U35" s="33"/>
    </row>
    <row r="36" spans="1:21" s="12" customFormat="1" ht="11.25">
      <c r="A36" s="39" t="s">
        <v>32</v>
      </c>
      <c r="B36" s="14">
        <v>1</v>
      </c>
      <c r="C36" s="14"/>
      <c r="D36" s="14"/>
      <c r="E36" s="14">
        <v>823</v>
      </c>
      <c r="F36" s="14"/>
      <c r="G36" s="14"/>
      <c r="H36" s="16">
        <v>6076274</v>
      </c>
      <c r="I36" s="16">
        <v>6076274</v>
      </c>
      <c r="J36" s="16"/>
      <c r="K36" s="13"/>
      <c r="L36" s="14"/>
      <c r="M36" s="14"/>
      <c r="N36" s="14"/>
      <c r="O36" s="17">
        <v>0</v>
      </c>
      <c r="P36" s="16">
        <v>0</v>
      </c>
      <c r="Q36" s="14"/>
      <c r="R36" s="14"/>
      <c r="S36" s="13"/>
      <c r="T36" s="14"/>
      <c r="U36" s="14"/>
    </row>
    <row r="37" spans="1:21" s="12" customFormat="1" ht="22.5">
      <c r="A37" s="39" t="s">
        <v>33</v>
      </c>
      <c r="B37" s="14">
        <v>1</v>
      </c>
      <c r="C37" s="14"/>
      <c r="D37" s="14"/>
      <c r="E37" s="14">
        <v>11.7</v>
      </c>
      <c r="F37" s="14"/>
      <c r="G37" s="14"/>
      <c r="H37" s="16">
        <v>876548</v>
      </c>
      <c r="I37" s="16">
        <v>876548</v>
      </c>
      <c r="J37" s="16"/>
      <c r="K37" s="13"/>
      <c r="L37" s="14"/>
      <c r="M37" s="14"/>
      <c r="N37" s="14"/>
      <c r="O37" s="17">
        <v>0</v>
      </c>
      <c r="P37" s="16">
        <v>0</v>
      </c>
      <c r="Q37" s="14"/>
      <c r="R37" s="14"/>
      <c r="S37" s="13"/>
      <c r="T37" s="14"/>
      <c r="U37" s="14"/>
    </row>
    <row r="38" spans="1:21" s="12" customFormat="1" ht="11.25">
      <c r="A38" s="39" t="s">
        <v>34</v>
      </c>
      <c r="B38" s="14">
        <v>1</v>
      </c>
      <c r="C38" s="14"/>
      <c r="D38" s="14"/>
      <c r="E38" s="14">
        <v>418.7</v>
      </c>
      <c r="F38" s="14"/>
      <c r="G38" s="14"/>
      <c r="H38" s="16">
        <v>2166067</v>
      </c>
      <c r="I38" s="16">
        <v>2166067</v>
      </c>
      <c r="J38" s="16"/>
      <c r="K38" s="13"/>
      <c r="L38" s="14"/>
      <c r="M38" s="14"/>
      <c r="N38" s="14"/>
      <c r="O38" s="17">
        <v>0</v>
      </c>
      <c r="P38" s="16">
        <v>0</v>
      </c>
      <c r="Q38" s="14"/>
      <c r="R38" s="14"/>
      <c r="S38" s="13"/>
      <c r="T38" s="14"/>
      <c r="U38" s="14"/>
    </row>
    <row r="39" spans="1:21" s="12" customFormat="1" ht="11.25">
      <c r="A39" s="39" t="s">
        <v>35</v>
      </c>
      <c r="B39" s="14">
        <v>1</v>
      </c>
      <c r="C39" s="14"/>
      <c r="D39" s="14"/>
      <c r="E39" s="14">
        <v>197.2</v>
      </c>
      <c r="F39" s="14"/>
      <c r="G39" s="14"/>
      <c r="H39" s="16">
        <v>589635</v>
      </c>
      <c r="I39" s="16">
        <v>589635</v>
      </c>
      <c r="J39" s="16"/>
      <c r="K39" s="13"/>
      <c r="L39" s="14"/>
      <c r="M39" s="14"/>
      <c r="N39" s="14"/>
      <c r="O39" s="17">
        <v>0</v>
      </c>
      <c r="P39" s="16">
        <v>0</v>
      </c>
      <c r="Q39" s="14"/>
      <c r="R39" s="14"/>
      <c r="S39" s="13"/>
      <c r="T39" s="14"/>
      <c r="U39" s="14"/>
    </row>
    <row r="40" spans="1:21" s="12" customFormat="1" ht="11.25">
      <c r="A40" s="39" t="s">
        <v>36</v>
      </c>
      <c r="B40" s="14">
        <v>1</v>
      </c>
      <c r="C40" s="14">
        <v>1</v>
      </c>
      <c r="D40" s="14"/>
      <c r="E40" s="14">
        <v>50.2</v>
      </c>
      <c r="F40" s="14">
        <v>50.2</v>
      </c>
      <c r="G40" s="14"/>
      <c r="H40" s="16">
        <v>31160</v>
      </c>
      <c r="I40" s="16">
        <v>31160</v>
      </c>
      <c r="J40" s="16">
        <v>31160</v>
      </c>
      <c r="K40" s="13"/>
      <c r="L40" s="14"/>
      <c r="M40" s="14"/>
      <c r="N40" s="14"/>
      <c r="O40" s="17">
        <v>31160</v>
      </c>
      <c r="P40" s="16">
        <v>31160</v>
      </c>
      <c r="Q40" s="14">
        <v>31160</v>
      </c>
      <c r="R40" s="14"/>
      <c r="S40" s="13"/>
      <c r="T40" s="14"/>
      <c r="U40" s="14"/>
    </row>
    <row r="41" spans="1:21" s="12" customFormat="1" ht="11.25">
      <c r="A41" s="39" t="s">
        <v>37</v>
      </c>
      <c r="B41" s="14">
        <v>1</v>
      </c>
      <c r="C41" s="14"/>
      <c r="D41" s="14"/>
      <c r="E41" s="14">
        <v>82.3</v>
      </c>
      <c r="F41" s="14"/>
      <c r="G41" s="14"/>
      <c r="H41" s="16">
        <v>303868</v>
      </c>
      <c r="I41" s="16">
        <v>303868</v>
      </c>
      <c r="J41" s="16"/>
      <c r="K41" s="13"/>
      <c r="L41" s="14"/>
      <c r="M41" s="14"/>
      <c r="N41" s="14"/>
      <c r="O41" s="17">
        <v>0</v>
      </c>
      <c r="P41" s="16">
        <v>0</v>
      </c>
      <c r="Q41" s="14"/>
      <c r="R41" s="14"/>
      <c r="S41" s="13"/>
      <c r="T41" s="14"/>
      <c r="U41" s="14"/>
    </row>
    <row r="42" spans="1:21" s="12" customFormat="1" ht="11.25">
      <c r="A42" s="39" t="s">
        <v>38</v>
      </c>
      <c r="B42" s="14">
        <v>1</v>
      </c>
      <c r="C42" s="14"/>
      <c r="D42" s="14"/>
      <c r="E42" s="14">
        <v>281.2</v>
      </c>
      <c r="F42" s="14"/>
      <c r="G42" s="14"/>
      <c r="H42" s="16">
        <v>1038246</v>
      </c>
      <c r="I42" s="16">
        <v>1038246</v>
      </c>
      <c r="J42" s="16"/>
      <c r="K42" s="13"/>
      <c r="L42" s="14"/>
      <c r="M42" s="14"/>
      <c r="N42" s="14"/>
      <c r="O42" s="17">
        <v>0</v>
      </c>
      <c r="P42" s="16">
        <v>0</v>
      </c>
      <c r="Q42" s="14"/>
      <c r="R42" s="14"/>
      <c r="S42" s="13"/>
      <c r="T42" s="14"/>
      <c r="U42" s="14"/>
    </row>
    <row r="43" spans="1:21" s="12" customFormat="1" ht="17.850000000000001" customHeight="1">
      <c r="A43" s="14" t="s">
        <v>39</v>
      </c>
      <c r="B43" s="14">
        <v>1</v>
      </c>
      <c r="C43" s="14"/>
      <c r="D43" s="14"/>
      <c r="E43" s="40">
        <v>7</v>
      </c>
      <c r="F43" s="14"/>
      <c r="G43" s="14"/>
      <c r="H43" s="16">
        <v>491024</v>
      </c>
      <c r="I43" s="16">
        <v>491024</v>
      </c>
      <c r="J43" s="16"/>
      <c r="K43" s="13"/>
      <c r="L43" s="14"/>
      <c r="M43" s="14"/>
      <c r="N43" s="14"/>
      <c r="O43" s="17">
        <v>491024</v>
      </c>
      <c r="P43" s="16">
        <v>491024</v>
      </c>
      <c r="Q43" s="14"/>
      <c r="R43" s="14"/>
      <c r="S43" s="13"/>
      <c r="T43" s="14"/>
      <c r="U43" s="14"/>
    </row>
    <row r="44" spans="1:21" s="42" customFormat="1" ht="17.850000000000001" customHeight="1">
      <c r="A44" s="41" t="s">
        <v>15</v>
      </c>
      <c r="B44" s="37"/>
      <c r="C44" s="37"/>
      <c r="D44" s="37"/>
      <c r="E44" s="34">
        <f>E36+E37+E38+E39+E40+E41+E42+E43</f>
        <v>1871.3000000000002</v>
      </c>
      <c r="F44" s="37"/>
      <c r="G44" s="37"/>
      <c r="H44" s="36"/>
      <c r="I44" s="36"/>
      <c r="J44" s="36"/>
      <c r="K44" s="33"/>
      <c r="L44" s="37"/>
      <c r="M44" s="37"/>
      <c r="N44" s="37"/>
      <c r="O44" s="33"/>
      <c r="P44" s="37"/>
      <c r="Q44" s="37"/>
      <c r="R44" s="37"/>
      <c r="S44" s="33"/>
      <c r="T44" s="37"/>
      <c r="U44" s="37"/>
    </row>
    <row r="45" spans="1:21" s="12" customFormat="1" ht="11.25">
      <c r="A45" s="14" t="s">
        <v>40</v>
      </c>
      <c r="B45" s="14"/>
      <c r="C45" s="14"/>
      <c r="D45" s="14"/>
      <c r="E45" s="14"/>
      <c r="F45" s="14"/>
      <c r="G45" s="14"/>
      <c r="H45" s="16">
        <v>869002.95</v>
      </c>
      <c r="I45" s="16">
        <v>869002.95</v>
      </c>
      <c r="J45" s="16"/>
      <c r="K45" s="13"/>
      <c r="L45" s="14"/>
      <c r="M45" s="14"/>
      <c r="N45" s="14"/>
      <c r="O45" s="13">
        <v>373974.23</v>
      </c>
      <c r="P45" s="16">
        <v>373974.23</v>
      </c>
      <c r="Q45" s="14"/>
      <c r="R45" s="14"/>
      <c r="S45" s="13"/>
      <c r="T45" s="14"/>
      <c r="U45" s="14"/>
    </row>
    <row r="46" spans="1:21" s="12" customFormat="1" ht="11.25">
      <c r="A46" s="14" t="s">
        <v>41</v>
      </c>
      <c r="B46" s="14"/>
      <c r="C46" s="14"/>
      <c r="D46" s="14"/>
      <c r="E46" s="14"/>
      <c r="F46" s="14"/>
      <c r="G46" s="14"/>
      <c r="H46" s="16">
        <v>480702.16</v>
      </c>
      <c r="I46" s="16">
        <v>480702.16</v>
      </c>
      <c r="J46" s="16"/>
      <c r="K46" s="13"/>
      <c r="L46" s="14"/>
      <c r="M46" s="14"/>
      <c r="N46" s="14"/>
      <c r="O46" s="13">
        <v>202167.48</v>
      </c>
      <c r="P46" s="16">
        <v>202167.48</v>
      </c>
      <c r="Q46" s="14"/>
      <c r="R46" s="14"/>
      <c r="S46" s="13"/>
      <c r="T46" s="14"/>
      <c r="U46" s="14"/>
    </row>
    <row r="47" spans="1:21" s="12" customFormat="1" ht="11.25">
      <c r="A47" s="13" t="s">
        <v>42</v>
      </c>
      <c r="B47" s="14"/>
      <c r="C47" s="14"/>
      <c r="D47" s="14"/>
      <c r="E47" s="14"/>
      <c r="F47" s="14"/>
      <c r="G47" s="14"/>
      <c r="H47" s="16">
        <v>2255343</v>
      </c>
      <c r="I47" s="16">
        <v>2255343</v>
      </c>
      <c r="J47" s="16"/>
      <c r="K47" s="13"/>
      <c r="L47" s="14"/>
      <c r="M47" s="14"/>
      <c r="N47" s="14"/>
      <c r="O47" s="17">
        <v>0</v>
      </c>
      <c r="P47" s="16">
        <v>0</v>
      </c>
      <c r="Q47" s="14"/>
      <c r="R47" s="14"/>
      <c r="S47" s="13"/>
      <c r="T47" s="14"/>
      <c r="U47" s="14"/>
    </row>
    <row r="48" spans="1:21" s="12" customFormat="1" ht="7.5" customHeight="1">
      <c r="A48" s="14"/>
      <c r="B48" s="14"/>
      <c r="C48" s="14"/>
      <c r="D48" s="14"/>
      <c r="E48" s="14"/>
      <c r="F48" s="14"/>
      <c r="G48" s="14"/>
      <c r="H48" s="16"/>
      <c r="I48" s="16"/>
      <c r="J48" s="16"/>
      <c r="K48" s="13"/>
      <c r="L48" s="14"/>
      <c r="M48" s="14"/>
      <c r="N48" s="14"/>
      <c r="O48" s="17"/>
      <c r="P48" s="16"/>
      <c r="Q48" s="14"/>
      <c r="R48" s="14"/>
      <c r="S48" s="13"/>
      <c r="T48" s="14"/>
      <c r="U48" s="14"/>
    </row>
    <row r="49" spans="1:21" s="46" customFormat="1" ht="11.25">
      <c r="A49" s="43" t="s">
        <v>43</v>
      </c>
      <c r="B49" s="43"/>
      <c r="C49" s="43"/>
      <c r="D49" s="43"/>
      <c r="E49" s="43"/>
      <c r="F49" s="43"/>
      <c r="G49" s="43"/>
      <c r="H49" s="44">
        <v>2222062.2799999998</v>
      </c>
      <c r="I49" s="45"/>
      <c r="J49" s="45"/>
      <c r="K49" s="44"/>
      <c r="L49" s="45">
        <v>2222062.2799999998</v>
      </c>
      <c r="M49" s="44"/>
      <c r="N49" s="44">
        <v>2222062.2799999998</v>
      </c>
      <c r="O49" s="43">
        <v>1980736.73</v>
      </c>
      <c r="P49" s="44"/>
      <c r="Q49" s="43"/>
      <c r="R49" s="43"/>
      <c r="S49" s="43">
        <v>1980736.73</v>
      </c>
      <c r="T49" s="43"/>
      <c r="U49" s="43">
        <v>1980736.73</v>
      </c>
    </row>
    <row r="50" spans="1:21" s="46" customFormat="1" ht="22.5">
      <c r="A50" s="43" t="s">
        <v>44</v>
      </c>
      <c r="B50" s="43"/>
      <c r="C50" s="43"/>
      <c r="D50" s="43">
        <v>1</v>
      </c>
      <c r="E50" s="43"/>
      <c r="F50" s="43"/>
      <c r="G50" s="43">
        <v>4717</v>
      </c>
      <c r="H50" s="44"/>
      <c r="I50" s="45"/>
      <c r="J50" s="45"/>
      <c r="K50" s="44">
        <v>882975.23</v>
      </c>
      <c r="L50" s="45"/>
      <c r="M50" s="44"/>
      <c r="N50" s="44"/>
      <c r="O50" s="43"/>
      <c r="P50" s="44"/>
      <c r="Q50" s="43"/>
      <c r="R50" s="44">
        <f t="shared" ref="R50:R65" si="1">K50</f>
        <v>882975.23</v>
      </c>
      <c r="S50" s="43"/>
      <c r="T50" s="43"/>
      <c r="U50" s="43"/>
    </row>
    <row r="51" spans="1:21" s="12" customFormat="1" ht="28.35" customHeight="1">
      <c r="A51" s="14" t="s">
        <v>45</v>
      </c>
      <c r="B51" s="14"/>
      <c r="C51" s="14"/>
      <c r="D51" s="14">
        <v>1</v>
      </c>
      <c r="E51" s="14"/>
      <c r="F51" s="14"/>
      <c r="G51" s="14">
        <v>1906</v>
      </c>
      <c r="H51" s="16"/>
      <c r="I51" s="16"/>
      <c r="J51" s="16"/>
      <c r="K51" s="17">
        <v>414802.78</v>
      </c>
      <c r="L51" s="16"/>
      <c r="M51" s="16"/>
      <c r="N51" s="16"/>
      <c r="O51" s="13"/>
      <c r="P51" s="14"/>
      <c r="Q51" s="14"/>
      <c r="R51" s="16">
        <f t="shared" si="1"/>
        <v>414802.78</v>
      </c>
      <c r="S51" s="13"/>
      <c r="T51" s="14"/>
      <c r="U51" s="14"/>
    </row>
    <row r="52" spans="1:21" s="12" customFormat="1" ht="23.25" customHeight="1">
      <c r="A52" s="14" t="s">
        <v>46</v>
      </c>
      <c r="B52" s="14"/>
      <c r="C52" s="14"/>
      <c r="D52" s="14">
        <v>1</v>
      </c>
      <c r="E52" s="14"/>
      <c r="F52" s="14"/>
      <c r="G52" s="14">
        <v>3198000</v>
      </c>
      <c r="H52" s="16"/>
      <c r="I52" s="16"/>
      <c r="J52" s="16"/>
      <c r="K52" s="17">
        <v>42437460</v>
      </c>
      <c r="L52" s="16"/>
      <c r="M52" s="16"/>
      <c r="N52" s="16"/>
      <c r="O52" s="13"/>
      <c r="P52" s="14"/>
      <c r="Q52" s="14"/>
      <c r="R52" s="16">
        <f t="shared" si="1"/>
        <v>42437460</v>
      </c>
      <c r="S52" s="13"/>
      <c r="T52" s="14"/>
      <c r="U52" s="14"/>
    </row>
    <row r="53" spans="1:21" s="12" customFormat="1" ht="22.5">
      <c r="A53" s="14" t="s">
        <v>47</v>
      </c>
      <c r="B53" s="14"/>
      <c r="C53" s="14"/>
      <c r="D53" s="14">
        <v>1</v>
      </c>
      <c r="E53" s="14"/>
      <c r="F53" s="14"/>
      <c r="G53" s="14">
        <v>656000</v>
      </c>
      <c r="H53" s="14"/>
      <c r="I53" s="14"/>
      <c r="J53" s="14"/>
      <c r="K53" s="17">
        <v>8705120</v>
      </c>
      <c r="L53" s="16"/>
      <c r="M53" s="16"/>
      <c r="N53" s="16"/>
      <c r="O53" s="13"/>
      <c r="P53" s="14"/>
      <c r="Q53" s="14"/>
      <c r="R53" s="16">
        <f t="shared" si="1"/>
        <v>8705120</v>
      </c>
      <c r="S53" s="13"/>
      <c r="T53" s="14"/>
      <c r="U53" s="14"/>
    </row>
    <row r="54" spans="1:21" s="12" customFormat="1" ht="33.75">
      <c r="A54" s="14" t="s">
        <v>48</v>
      </c>
      <c r="B54" s="14"/>
      <c r="C54" s="14"/>
      <c r="D54" s="14">
        <v>1</v>
      </c>
      <c r="E54" s="14"/>
      <c r="F54" s="14"/>
      <c r="G54" s="14">
        <v>800</v>
      </c>
      <c r="H54" s="14"/>
      <c r="I54" s="14"/>
      <c r="J54" s="14"/>
      <c r="K54" s="17">
        <v>181832</v>
      </c>
      <c r="L54" s="16"/>
      <c r="M54" s="16"/>
      <c r="N54" s="16"/>
      <c r="O54" s="13"/>
      <c r="P54" s="14"/>
      <c r="Q54" s="14"/>
      <c r="R54" s="16">
        <f t="shared" si="1"/>
        <v>181832</v>
      </c>
      <c r="S54" s="13"/>
      <c r="T54" s="14"/>
      <c r="U54" s="14"/>
    </row>
    <row r="55" spans="1:21" s="12" customFormat="1" ht="33.75">
      <c r="A55" s="14" t="s">
        <v>49</v>
      </c>
      <c r="B55" s="14"/>
      <c r="C55" s="14"/>
      <c r="D55" s="14">
        <v>1</v>
      </c>
      <c r="E55" s="14"/>
      <c r="F55" s="14"/>
      <c r="G55" s="14">
        <v>6800</v>
      </c>
      <c r="H55" s="14"/>
      <c r="I55" s="14"/>
      <c r="J55" s="14"/>
      <c r="K55" s="17">
        <v>1388696</v>
      </c>
      <c r="L55" s="16"/>
      <c r="M55" s="16"/>
      <c r="N55" s="16"/>
      <c r="O55" s="13"/>
      <c r="P55" s="14"/>
      <c r="Q55" s="14"/>
      <c r="R55" s="16">
        <f t="shared" si="1"/>
        <v>1388696</v>
      </c>
      <c r="S55" s="13"/>
      <c r="T55" s="14"/>
      <c r="U55" s="14"/>
    </row>
    <row r="56" spans="1:21" s="12" customFormat="1" ht="33.75">
      <c r="A56" s="14" t="s">
        <v>50</v>
      </c>
      <c r="B56" s="14"/>
      <c r="C56" s="14"/>
      <c r="D56" s="14">
        <v>1</v>
      </c>
      <c r="E56" s="14"/>
      <c r="F56" s="14"/>
      <c r="G56" s="14">
        <v>761</v>
      </c>
      <c r="H56" s="14"/>
      <c r="I56" s="14"/>
      <c r="J56" s="14"/>
      <c r="K56" s="17">
        <v>173393.85</v>
      </c>
      <c r="L56" s="16"/>
      <c r="M56" s="16"/>
      <c r="N56" s="16"/>
      <c r="O56" s="13"/>
      <c r="P56" s="14"/>
      <c r="Q56" s="14"/>
      <c r="R56" s="16">
        <f t="shared" si="1"/>
        <v>173393.85</v>
      </c>
      <c r="S56" s="13"/>
      <c r="T56" s="14"/>
      <c r="U56" s="14"/>
    </row>
    <row r="57" spans="1:21" s="12" customFormat="1" ht="33.75">
      <c r="A57" s="14" t="s">
        <v>51</v>
      </c>
      <c r="B57" s="14"/>
      <c r="C57" s="14"/>
      <c r="D57" s="14">
        <v>1</v>
      </c>
      <c r="E57" s="14"/>
      <c r="F57" s="14"/>
      <c r="G57" s="14">
        <v>6639</v>
      </c>
      <c r="H57" s="14"/>
      <c r="I57" s="14"/>
      <c r="J57" s="14"/>
      <c r="K57" s="17">
        <v>1357476.33</v>
      </c>
      <c r="L57" s="16"/>
      <c r="M57" s="16"/>
      <c r="N57" s="16"/>
      <c r="O57" s="13"/>
      <c r="P57" s="14"/>
      <c r="Q57" s="14"/>
      <c r="R57" s="16">
        <f t="shared" si="1"/>
        <v>1357476.33</v>
      </c>
      <c r="S57" s="13"/>
      <c r="T57" s="14"/>
      <c r="U57" s="14"/>
    </row>
    <row r="58" spans="1:21" s="12" customFormat="1" ht="20.100000000000001" customHeight="1">
      <c r="A58" s="14" t="s">
        <v>52</v>
      </c>
      <c r="B58" s="14"/>
      <c r="C58" s="14"/>
      <c r="D58" s="14">
        <v>1</v>
      </c>
      <c r="E58" s="14"/>
      <c r="F58" s="14"/>
      <c r="G58" s="14">
        <v>13000</v>
      </c>
      <c r="H58" s="14"/>
      <c r="I58" s="14"/>
      <c r="J58" s="14"/>
      <c r="K58" s="17">
        <v>1780.52</v>
      </c>
      <c r="L58" s="16"/>
      <c r="M58" s="16"/>
      <c r="N58" s="16"/>
      <c r="O58" s="13"/>
      <c r="P58" s="14"/>
      <c r="Q58" s="14"/>
      <c r="R58" s="16">
        <f t="shared" si="1"/>
        <v>1780.52</v>
      </c>
      <c r="S58" s="13"/>
      <c r="T58" s="14"/>
      <c r="U58" s="14"/>
    </row>
    <row r="59" spans="1:21" s="12" customFormat="1" ht="33.75">
      <c r="A59" s="14" t="s">
        <v>53</v>
      </c>
      <c r="B59" s="14"/>
      <c r="C59" s="14"/>
      <c r="D59" s="14">
        <v>1</v>
      </c>
      <c r="E59" s="14"/>
      <c r="F59" s="14"/>
      <c r="G59" s="14">
        <v>82000</v>
      </c>
      <c r="H59" s="14"/>
      <c r="I59" s="14"/>
      <c r="J59" s="14"/>
      <c r="K59" s="17">
        <v>1088140</v>
      </c>
      <c r="L59" s="16"/>
      <c r="M59" s="16"/>
      <c r="N59" s="16"/>
      <c r="O59" s="13"/>
      <c r="P59" s="14"/>
      <c r="Q59" s="14"/>
      <c r="R59" s="16">
        <f t="shared" si="1"/>
        <v>1088140</v>
      </c>
      <c r="S59" s="13"/>
      <c r="T59" s="14"/>
      <c r="U59" s="14"/>
    </row>
    <row r="60" spans="1:21" s="12" customFormat="1" ht="33.75">
      <c r="A60" s="14" t="s">
        <v>54</v>
      </c>
      <c r="B60" s="14"/>
      <c r="C60" s="14"/>
      <c r="D60" s="14">
        <v>1</v>
      </c>
      <c r="E60" s="14"/>
      <c r="F60" s="14"/>
      <c r="G60" s="14">
        <v>282</v>
      </c>
      <c r="H60" s="14"/>
      <c r="I60" s="14"/>
      <c r="J60" s="14"/>
      <c r="K60" s="17">
        <v>38028.980000000003</v>
      </c>
      <c r="L60" s="16"/>
      <c r="M60" s="16"/>
      <c r="N60" s="16"/>
      <c r="O60" s="13"/>
      <c r="P60" s="14"/>
      <c r="Q60" s="14"/>
      <c r="R60" s="16">
        <f t="shared" si="1"/>
        <v>38028.980000000003</v>
      </c>
      <c r="S60" s="13"/>
      <c r="T60" s="14"/>
      <c r="U60" s="14"/>
    </row>
    <row r="61" spans="1:21" s="12" customFormat="1" ht="22.5">
      <c r="A61" s="14" t="s">
        <v>55</v>
      </c>
      <c r="B61" s="14"/>
      <c r="C61" s="14"/>
      <c r="D61" s="14">
        <v>1</v>
      </c>
      <c r="E61" s="14"/>
      <c r="F61" s="14"/>
      <c r="G61" s="14">
        <v>9735</v>
      </c>
      <c r="H61" s="14"/>
      <c r="I61" s="14"/>
      <c r="J61" s="14"/>
      <c r="K61" s="17">
        <v>38363.620000000003</v>
      </c>
      <c r="L61" s="16"/>
      <c r="M61" s="16"/>
      <c r="N61" s="16"/>
      <c r="O61" s="13"/>
      <c r="P61" s="14"/>
      <c r="Q61" s="14"/>
      <c r="R61" s="16">
        <f t="shared" si="1"/>
        <v>38363.620000000003</v>
      </c>
      <c r="S61" s="13"/>
      <c r="T61" s="14"/>
      <c r="U61" s="14"/>
    </row>
    <row r="62" spans="1:21" s="12" customFormat="1" ht="22.5">
      <c r="A62" s="14" t="s">
        <v>56</v>
      </c>
      <c r="B62" s="14"/>
      <c r="C62" s="14"/>
      <c r="D62" s="14">
        <v>1</v>
      </c>
      <c r="E62" s="14"/>
      <c r="F62" s="14"/>
      <c r="G62" s="14">
        <v>5760</v>
      </c>
      <c r="H62" s="14"/>
      <c r="I62" s="14"/>
      <c r="J62" s="14"/>
      <c r="K62" s="17">
        <v>38222.9</v>
      </c>
      <c r="L62" s="16"/>
      <c r="M62" s="16"/>
      <c r="N62" s="16"/>
      <c r="O62" s="13"/>
      <c r="P62" s="14"/>
      <c r="Q62" s="14"/>
      <c r="R62" s="16">
        <f t="shared" si="1"/>
        <v>38222.9</v>
      </c>
      <c r="S62" s="13"/>
      <c r="T62" s="14"/>
      <c r="U62" s="14"/>
    </row>
    <row r="63" spans="1:21" s="12" customFormat="1" ht="22.5">
      <c r="A63" s="14" t="s">
        <v>57</v>
      </c>
      <c r="B63" s="14"/>
      <c r="C63" s="14"/>
      <c r="D63" s="14">
        <v>1</v>
      </c>
      <c r="E63" s="14"/>
      <c r="F63" s="14"/>
      <c r="G63" s="14">
        <v>8330</v>
      </c>
      <c r="H63" s="14"/>
      <c r="I63" s="14"/>
      <c r="J63" s="14"/>
      <c r="K63" s="17">
        <v>38313.879999999997</v>
      </c>
      <c r="L63" s="16"/>
      <c r="M63" s="16"/>
      <c r="N63" s="16"/>
      <c r="O63" s="13"/>
      <c r="P63" s="14"/>
      <c r="Q63" s="14"/>
      <c r="R63" s="16">
        <f t="shared" si="1"/>
        <v>38313.879999999997</v>
      </c>
      <c r="S63" s="13"/>
      <c r="T63" s="14"/>
      <c r="U63" s="14"/>
    </row>
    <row r="64" spans="1:21" s="12" customFormat="1" ht="22.5">
      <c r="A64" s="14" t="s">
        <v>58</v>
      </c>
      <c r="B64" s="14"/>
      <c r="C64" s="14"/>
      <c r="D64" s="14">
        <v>1</v>
      </c>
      <c r="E64" s="14"/>
      <c r="F64" s="14"/>
      <c r="G64" s="14">
        <v>1637</v>
      </c>
      <c r="H64" s="14"/>
      <c r="I64" s="14"/>
      <c r="J64" s="14"/>
      <c r="K64" s="17">
        <v>38076.949999999997</v>
      </c>
      <c r="L64" s="16"/>
      <c r="M64" s="16"/>
      <c r="N64" s="16"/>
      <c r="O64" s="13"/>
      <c r="P64" s="14"/>
      <c r="Q64" s="14"/>
      <c r="R64" s="16">
        <f t="shared" si="1"/>
        <v>38076.949999999997</v>
      </c>
      <c r="S64" s="13"/>
      <c r="T64" s="14"/>
      <c r="U64" s="14"/>
    </row>
    <row r="65" spans="1:25" s="12" customFormat="1" ht="33.75">
      <c r="A65" s="14" t="s">
        <v>59</v>
      </c>
      <c r="B65" s="14"/>
      <c r="C65" s="14"/>
      <c r="D65" s="14">
        <v>1</v>
      </c>
      <c r="E65" s="14"/>
      <c r="F65" s="14"/>
      <c r="G65" s="14">
        <v>1200</v>
      </c>
      <c r="H65" s="14"/>
      <c r="I65" s="14"/>
      <c r="J65" s="14"/>
      <c r="K65" s="17">
        <v>25392</v>
      </c>
      <c r="L65" s="16"/>
      <c r="M65" s="16"/>
      <c r="N65" s="16"/>
      <c r="O65" s="13"/>
      <c r="P65" s="14"/>
      <c r="Q65" s="14"/>
      <c r="R65" s="16">
        <f t="shared" si="1"/>
        <v>25392</v>
      </c>
      <c r="S65" s="13"/>
      <c r="T65" s="14"/>
      <c r="U65" s="14"/>
    </row>
    <row r="66" spans="1:25" s="32" customFormat="1">
      <c r="A66" s="30" t="s">
        <v>15</v>
      </c>
      <c r="B66" s="47">
        <f>SUM(B35:B43)</f>
        <v>18</v>
      </c>
      <c r="C66" s="47">
        <f>C25+C26+C27+C28+C29+C30+C31+C32+C33+C34+C36+C37+C38+C39+C40+C41+C42+C43+C45+C46+C47+C48+C49+C51+C52+C53+C54+C55+C56+C57+C58+C59+C60+C61+C62+C63+C64+C65</f>
        <v>1</v>
      </c>
      <c r="D66" s="47">
        <f>SUM(D50:E65)</f>
        <v>16</v>
      </c>
      <c r="E66" s="47">
        <f>E44</f>
        <v>1871.3000000000002</v>
      </c>
      <c r="F66" s="47">
        <f>F40</f>
        <v>50.2</v>
      </c>
      <c r="G66" s="47">
        <f>SUM(G49:G65)</f>
        <v>3997567</v>
      </c>
      <c r="H66" s="47">
        <f t="shared" ref="H66:U66" si="2">SUM(H25:H65)</f>
        <v>56518408.030000001</v>
      </c>
      <c r="I66" s="47">
        <f t="shared" si="2"/>
        <v>54296345.75</v>
      </c>
      <c r="J66" s="47">
        <f t="shared" si="2"/>
        <v>31160</v>
      </c>
      <c r="K66" s="47">
        <f t="shared" si="2"/>
        <v>56848075.039999999</v>
      </c>
      <c r="L66" s="47">
        <f t="shared" si="2"/>
        <v>2222062.2799999998</v>
      </c>
      <c r="M66" s="47">
        <f t="shared" si="2"/>
        <v>0</v>
      </c>
      <c r="N66" s="47">
        <f t="shared" si="2"/>
        <v>2222062.2799999998</v>
      </c>
      <c r="O66" s="47">
        <f t="shared" si="2"/>
        <v>36937203.219999991</v>
      </c>
      <c r="P66" s="47">
        <f t="shared" si="2"/>
        <v>34956466.489999995</v>
      </c>
      <c r="Q66" s="47">
        <f t="shared" si="2"/>
        <v>31160</v>
      </c>
      <c r="R66" s="47">
        <f t="shared" si="2"/>
        <v>56848075.039999999</v>
      </c>
      <c r="S66" s="47">
        <f t="shared" si="2"/>
        <v>1980736.73</v>
      </c>
      <c r="T66" s="47">
        <f t="shared" si="2"/>
        <v>0</v>
      </c>
      <c r="U66" s="47">
        <f t="shared" si="2"/>
        <v>1980736.73</v>
      </c>
    </row>
    <row r="67" spans="1:25" ht="22.5">
      <c r="A67" s="15" t="s">
        <v>60</v>
      </c>
      <c r="B67" s="48">
        <f>SUM(B66+B23)</f>
        <v>20</v>
      </c>
      <c r="C67" s="33">
        <f>C66+C23+C14</f>
        <v>1</v>
      </c>
      <c r="D67" s="33">
        <f>D66</f>
        <v>16</v>
      </c>
      <c r="E67" s="33" t="s">
        <v>61</v>
      </c>
      <c r="F67" s="33">
        <f t="shared" ref="F67:K67" si="3">F66+F23+F14</f>
        <v>50.2</v>
      </c>
      <c r="G67" s="33">
        <f t="shared" si="3"/>
        <v>3997567</v>
      </c>
      <c r="H67" s="33">
        <f t="shared" si="3"/>
        <v>58261699.910000004</v>
      </c>
      <c r="I67" s="37">
        <f t="shared" si="3"/>
        <v>55142895.75</v>
      </c>
      <c r="J67" s="37">
        <f t="shared" si="3"/>
        <v>31160</v>
      </c>
      <c r="K67" s="33">
        <f t="shared" si="3"/>
        <v>56848075.039999999</v>
      </c>
      <c r="L67" s="37">
        <f>SUM(L14+L23+L49)</f>
        <v>3118804.1599999997</v>
      </c>
      <c r="M67" s="33">
        <f>M66+M23+M14</f>
        <v>0</v>
      </c>
      <c r="N67" s="33">
        <f>N66+N23+N14</f>
        <v>3118804.1599999997</v>
      </c>
      <c r="O67" s="48">
        <f>SUM(O14+O23+O66)</f>
        <v>36947203.219999991</v>
      </c>
      <c r="P67" s="33">
        <f t="shared" ref="P67:U67" si="4">P66+P23+P14</f>
        <v>34956466.489999995</v>
      </c>
      <c r="Q67" s="33">
        <f t="shared" si="4"/>
        <v>31160</v>
      </c>
      <c r="R67" s="33">
        <f t="shared" si="4"/>
        <v>56848075.039999999</v>
      </c>
      <c r="S67" s="48">
        <f t="shared" si="4"/>
        <v>1990736.73</v>
      </c>
      <c r="T67" s="33">
        <f t="shared" si="4"/>
        <v>0</v>
      </c>
      <c r="U67" s="33">
        <f t="shared" si="4"/>
        <v>1990736.73</v>
      </c>
    </row>
    <row r="68" spans="1:25">
      <c r="A68" s="49"/>
      <c r="B68" s="49"/>
      <c r="C68" s="49"/>
      <c r="D68" s="49"/>
      <c r="E68" s="49"/>
      <c r="F68" s="49"/>
      <c r="G68" s="49"/>
      <c r="H68" s="49"/>
      <c r="I68" s="50"/>
      <c r="J68" s="51"/>
    </row>
    <row r="69" spans="1:25" ht="21.2" customHeight="1">
      <c r="A69" s="6" t="s">
        <v>62</v>
      </c>
      <c r="B69" s="6"/>
      <c r="C69" s="6"/>
      <c r="D69" s="6"/>
      <c r="E69" s="6"/>
      <c r="F69" s="6"/>
      <c r="G69" s="6"/>
      <c r="H69" s="6"/>
      <c r="I69" s="6"/>
      <c r="J69" s="6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3"/>
      <c r="W69" s="53"/>
      <c r="X69" s="53"/>
      <c r="Y69" s="53"/>
    </row>
    <row r="70" spans="1:25" ht="14.25">
      <c r="A70" s="53"/>
      <c r="B70" s="52"/>
      <c r="C70" s="52"/>
      <c r="D70" s="54" t="s">
        <v>63</v>
      </c>
      <c r="E70" s="54">
        <v>2043.4</v>
      </c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3"/>
      <c r="W70" s="53"/>
      <c r="X70" s="53"/>
      <c r="Y70" s="53"/>
    </row>
    <row r="71" spans="1:25" s="56" customFormat="1" ht="12">
      <c r="A71" s="5" t="s">
        <v>64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5"/>
      <c r="W71" s="55"/>
      <c r="X71" s="55"/>
      <c r="Y71" s="55"/>
    </row>
    <row r="72" spans="1:25" s="56" customFormat="1" ht="12" customHeight="1">
      <c r="A72" s="4" t="s">
        <v>65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55"/>
      <c r="W72" s="55"/>
      <c r="X72" s="55"/>
      <c r="Y72" s="55"/>
    </row>
    <row r="73" spans="1:25" s="56" customFormat="1" ht="14.25">
      <c r="A73" s="55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5"/>
      <c r="W73" s="55"/>
      <c r="X73" s="55"/>
      <c r="Y73" s="55"/>
    </row>
    <row r="74" spans="1:25" s="56" customFormat="1" ht="12">
      <c r="A74" s="3" t="s">
        <v>66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55"/>
      <c r="W74" s="55"/>
      <c r="X74" s="55"/>
      <c r="Y74" s="55"/>
    </row>
    <row r="75" spans="1:25" s="56" customFormat="1" ht="12" customHeight="1">
      <c r="A75" s="2" t="s">
        <v>67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55"/>
      <c r="W75" s="55"/>
      <c r="X75" s="55"/>
      <c r="Y75" s="55"/>
    </row>
    <row r="76" spans="1:25" ht="14.25">
      <c r="A76" s="58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3"/>
      <c r="W76" s="53"/>
      <c r="X76" s="53"/>
      <c r="Y76" s="53"/>
    </row>
    <row r="77" spans="1:25" s="56" customFormat="1" ht="14.25">
      <c r="A77" s="1" t="s">
        <v>68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55"/>
      <c r="W77" s="55"/>
      <c r="X77" s="55"/>
      <c r="Y77" s="55"/>
    </row>
    <row r="78" spans="1:25" s="56" customFormat="1" ht="14.25">
      <c r="A78" s="1" t="s">
        <v>69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61"/>
      <c r="M78" s="60"/>
      <c r="N78" s="60"/>
      <c r="O78" s="60"/>
      <c r="P78" s="60"/>
      <c r="Q78" s="60"/>
      <c r="R78" s="60"/>
      <c r="S78" s="60"/>
      <c r="T78" s="62"/>
      <c r="U78" s="60"/>
      <c r="V78" s="55"/>
      <c r="W78" s="55"/>
      <c r="X78" s="55"/>
      <c r="Y78" s="55"/>
    </row>
    <row r="1048574" ht="12.75" customHeight="1"/>
    <row r="1048575" ht="12.75" customHeight="1"/>
    <row r="1048576" ht="12.75" customHeight="1"/>
  </sheetData>
  <mergeCells count="35">
    <mergeCell ref="A74:U74"/>
    <mergeCell ref="A75:U75"/>
    <mergeCell ref="A77:K77"/>
    <mergeCell ref="A78:K78"/>
    <mergeCell ref="S6:S7"/>
    <mergeCell ref="T6:U6"/>
    <mergeCell ref="A69:J69"/>
    <mergeCell ref="A71:U71"/>
    <mergeCell ref="A72:U72"/>
    <mergeCell ref="J6:K6"/>
    <mergeCell ref="L6:L7"/>
    <mergeCell ref="M6:N6"/>
    <mergeCell ref="P6:P7"/>
    <mergeCell ref="Q6:R6"/>
    <mergeCell ref="B6:B7"/>
    <mergeCell ref="C6:D6"/>
    <mergeCell ref="E6:E7"/>
    <mergeCell ref="F6:G6"/>
    <mergeCell ref="I6:I7"/>
    <mergeCell ref="A1:U1"/>
    <mergeCell ref="A2:U2"/>
    <mergeCell ref="A3:A7"/>
    <mergeCell ref="B3:G4"/>
    <mergeCell ref="H3:N3"/>
    <mergeCell ref="O3:U3"/>
    <mergeCell ref="H4:H7"/>
    <mergeCell ref="I4:N4"/>
    <mergeCell ref="O4:O7"/>
    <mergeCell ref="P4:U4"/>
    <mergeCell ref="B5:D5"/>
    <mergeCell ref="E5:G5"/>
    <mergeCell ref="I5:K5"/>
    <mergeCell ref="L5:N5"/>
    <mergeCell ref="P5:R5"/>
    <mergeCell ref="S5:U5"/>
  </mergeCells>
  <pageMargins left="0.25" right="0.25" top="0.75" bottom="0.75" header="0.51180555555555496" footer="0.51180555555555496"/>
  <pageSetup paperSize="77" scale="5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LibreOffice/6.2.5.2$Windows_x86 LibreOffice_project/1ec314fa52f458adc18c4f025c545a4e8b22c159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ржевка</vt:lpstr>
      <vt:lpstr>ржевка!Область_печати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9</cp:revision>
  <cp:lastPrinted>2023-03-17T11:07:33Z</cp:lastPrinted>
  <dcterms:modified xsi:type="dcterms:W3CDTF">2023-03-17T11:07:54Z</dcterms:modified>
  <dc:language>ru-RU</dc:language>
</cp:coreProperties>
</file>